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80" windowHeight="8580"/>
  </bookViews>
  <sheets>
    <sheet name="Exhibit A" sheetId="1" r:id="rId1"/>
    <sheet name="Exhibit B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END">#REF!</definedName>
  </definedNames>
  <calcPr calcId="125725"/>
</workbook>
</file>

<file path=xl/calcChain.xml><?xml version="1.0" encoding="utf-8"?>
<calcChain xmlns="http://schemas.openxmlformats.org/spreadsheetml/2006/main">
  <c r="C34" i="3"/>
  <c r="C35"/>
  <c r="C38"/>
  <c r="G52"/>
  <c r="G53"/>
  <c r="G54"/>
  <c r="G21"/>
  <c r="G22"/>
  <c r="G23"/>
  <c r="G24"/>
  <c r="E52"/>
  <c r="E53"/>
  <c r="E54"/>
  <c r="E21"/>
  <c r="E22"/>
  <c r="E23"/>
  <c r="E24"/>
  <c r="C21"/>
  <c r="C22"/>
  <c r="C23"/>
  <c r="C24"/>
  <c r="C54"/>
  <c r="C53"/>
  <c r="C52"/>
  <c r="E38"/>
  <c r="C37"/>
  <c r="G28"/>
  <c r="E28"/>
  <c r="G14" i="1"/>
  <c r="E14"/>
  <c r="C14"/>
  <c r="G25" i="3" l="1"/>
  <c r="I14" i="1"/>
  <c r="I28" i="3"/>
  <c r="C25"/>
  <c r="C36"/>
  <c r="E36" i="1"/>
  <c r="E33" i="3"/>
  <c r="E34"/>
  <c r="E36"/>
  <c r="E35"/>
  <c r="E37"/>
  <c r="C33"/>
  <c r="E25"/>
  <c r="G36" i="1"/>
  <c r="C36"/>
  <c r="E39"/>
  <c r="C23"/>
  <c r="C26" s="1"/>
  <c r="E23"/>
  <c r="E26" s="1"/>
  <c r="G39"/>
  <c r="C39"/>
  <c r="E35"/>
  <c r="C38"/>
  <c r="E33"/>
  <c r="C35"/>
  <c r="C34"/>
  <c r="C37"/>
  <c r="E38"/>
  <c r="G23"/>
  <c r="I36" l="1"/>
  <c r="I39"/>
  <c r="C32"/>
  <c r="C33"/>
  <c r="C28" i="3"/>
  <c r="G34"/>
  <c r="I34" s="1"/>
  <c r="G38"/>
  <c r="G35"/>
  <c r="I35" s="1"/>
  <c r="G33"/>
  <c r="C32"/>
  <c r="C41" s="1"/>
  <c r="G37"/>
  <c r="I37" s="1"/>
  <c r="G32"/>
  <c r="G36"/>
  <c r="I36" s="1"/>
  <c r="E32"/>
  <c r="E37" i="1"/>
  <c r="G35"/>
  <c r="I35" s="1"/>
  <c r="G37"/>
  <c r="G34"/>
  <c r="G32"/>
  <c r="E32"/>
  <c r="G38"/>
  <c r="I38" s="1"/>
  <c r="G26"/>
  <c r="I23"/>
  <c r="G33" l="1"/>
  <c r="G42" s="1"/>
  <c r="G51" s="1"/>
  <c r="C42"/>
  <c r="C51" s="1"/>
  <c r="I37"/>
  <c r="I32" i="3"/>
  <c r="E41"/>
  <c r="E45" s="1"/>
  <c r="E48" s="1"/>
  <c r="C55"/>
  <c r="C56" s="1"/>
  <c r="G41"/>
  <c r="I33"/>
  <c r="C45"/>
  <c r="C48" s="1"/>
  <c r="I32" i="1"/>
  <c r="I26"/>
  <c r="C47" l="1"/>
  <c r="I33"/>
  <c r="E55" i="3"/>
  <c r="E56" s="1"/>
  <c r="I41"/>
  <c r="G45"/>
  <c r="G48" s="1"/>
  <c r="G55"/>
  <c r="G56" s="1"/>
  <c r="E34" i="1"/>
  <c r="G47"/>
  <c r="I34" l="1"/>
  <c r="E42"/>
  <c r="E47" l="1"/>
  <c r="I47" s="1"/>
  <c r="E51"/>
  <c r="I51" s="1"/>
  <c r="I42"/>
</calcChain>
</file>

<file path=xl/sharedStrings.xml><?xml version="1.0" encoding="utf-8"?>
<sst xmlns="http://schemas.openxmlformats.org/spreadsheetml/2006/main" count="87" uniqueCount="50">
  <si>
    <t>Exhibit A</t>
  </si>
  <si>
    <t>ST. CHARLES PARISH</t>
  </si>
  <si>
    <t>GOVERNMENTAL FUNDS</t>
  </si>
  <si>
    <t>CONSOLIDATED OPERATING AND CAPITAL BUDGET SUMMARY STATEMENT</t>
  </si>
  <si>
    <t>Over or Under</t>
  </si>
  <si>
    <t>Description</t>
  </si>
  <si>
    <t>Budget</t>
  </si>
  <si>
    <t>BEGINNING FUND BALANCE</t>
  </si>
  <si>
    <t>BEGINNING NET ASSETS:</t>
  </si>
  <si>
    <t>Invested in Capital Assets, Net of Debt</t>
  </si>
  <si>
    <t>Restricted for Debt Service</t>
  </si>
  <si>
    <t>Restricted for Capital Projects</t>
  </si>
  <si>
    <t>Unrestricted</t>
  </si>
  <si>
    <t>TOTAL BEGINNING NET ASSETS</t>
  </si>
  <si>
    <t>CURRENT YEAR REVENUES</t>
  </si>
  <si>
    <t>&amp; OTHER FINANCING SOURCES</t>
  </si>
  <si>
    <t>TOTAL MEANS OF FINANCING</t>
  </si>
  <si>
    <t>EXPENDITURES &amp; OTHER FINANCING USES:</t>
  </si>
  <si>
    <t>PERSONAL SERVICES</t>
  </si>
  <si>
    <t>OPERATING SERVICES</t>
  </si>
  <si>
    <t>MATERIALS &amp; SUPPLIES</t>
  </si>
  <si>
    <t>OTHER CHARGES</t>
  </si>
  <si>
    <t>DEBT SERVICE</t>
  </si>
  <si>
    <t>CAPITAL OUTLAY</t>
  </si>
  <si>
    <t>INTERGOVERNMENTAL</t>
  </si>
  <si>
    <t>TRANSFERS</t>
  </si>
  <si>
    <t>TOTAL</t>
  </si>
  <si>
    <t>NET CHANGE IN CURRENT</t>
  </si>
  <si>
    <t>REVENUES &amp; OTHER SOURCES OVER</t>
  </si>
  <si>
    <t>EXPENDITURES &amp; OTHER USES</t>
  </si>
  <si>
    <t>ENDING FUND BALANCE</t>
  </si>
  <si>
    <t>ENDING NET ASSETS:</t>
  </si>
  <si>
    <t>EXCESS (DEFICIENCY) OF MEANS OF</t>
  </si>
  <si>
    <t>FINANCING OVER EXPENDITURES</t>
  </si>
  <si>
    <t>Exhibit B</t>
  </si>
  <si>
    <t>PROPRIETARY FUNDS</t>
  </si>
  <si>
    <t>ENTERPRISE FUNDS</t>
  </si>
  <si>
    <t>SUMMARY STATEMENT</t>
  </si>
  <si>
    <t>EXPENDITURES:</t>
  </si>
  <si>
    <t>TOTAL EXPENDITURES</t>
  </si>
  <si>
    <t>EXCESS (DEFICIENCY) OF CURRENT</t>
  </si>
  <si>
    <t>REVENUES OVER EXPENDITURES</t>
  </si>
  <si>
    <t>CAPITAL CONTRIBUTIONS</t>
  </si>
  <si>
    <t>CHANGES IN NET ASSETS</t>
  </si>
  <si>
    <t>TOTAL ENDING NET ASSETS</t>
  </si>
  <si>
    <t>FISCAL YEAR ENDING DECEMBER 31, 2009</t>
  </si>
  <si>
    <t>2009 Original</t>
  </si>
  <si>
    <t>2009 Current</t>
  </si>
  <si>
    <t>2009 Final</t>
  </si>
  <si>
    <t>St. Charles Parish 2009 Budget - Final Amendment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</si>
</sst>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</font>
    <font>
      <sz val="8"/>
      <name val="Arial"/>
    </font>
    <font>
      <sz val="14"/>
      <name val="Times New Roman"/>
      <family val="1"/>
    </font>
    <font>
      <b/>
      <sz val="14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0" xfId="0" applyFont="1"/>
    <xf numFmtId="164" fontId="11" fillId="0" borderId="0" xfId="1" applyNumberFormat="1" applyFont="1"/>
    <xf numFmtId="0" fontId="12" fillId="0" borderId="0" xfId="0" applyFont="1"/>
    <xf numFmtId="164" fontId="12" fillId="0" borderId="0" xfId="1" applyNumberFormat="1" applyFont="1"/>
    <xf numFmtId="164" fontId="12" fillId="0" borderId="0" xfId="1" applyNumberFormat="1" applyFont="1" applyBorder="1"/>
    <xf numFmtId="164" fontId="11" fillId="0" borderId="0" xfId="1" applyNumberFormat="1" applyFont="1" applyBorder="1"/>
    <xf numFmtId="164" fontId="12" fillId="0" borderId="2" xfId="1" applyNumberFormat="1" applyFont="1" applyBorder="1"/>
    <xf numFmtId="164" fontId="11" fillId="0" borderId="1" xfId="1" applyNumberFormat="1" applyFont="1" applyBorder="1"/>
    <xf numFmtId="164" fontId="12" fillId="0" borderId="3" xfId="1" applyNumberFormat="1" applyFont="1" applyBorder="1"/>
    <xf numFmtId="164" fontId="11" fillId="0" borderId="4" xfId="1" applyNumberFormat="1" applyFont="1" applyBorder="1"/>
    <xf numFmtId="164" fontId="12" fillId="0" borderId="0" xfId="0" applyNumberFormat="1" applyFont="1" applyBorder="1"/>
    <xf numFmtId="164" fontId="11" fillId="0" borderId="0" xfId="0" applyNumberFormat="1" applyFont="1" applyBorder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1" fillId="0" borderId="2" xfId="1" applyNumberFormat="1" applyFont="1" applyBorder="1"/>
    <xf numFmtId="164" fontId="12" fillId="0" borderId="3" xfId="1" applyNumberFormat="1" applyFont="1" applyFill="1" applyBorder="1"/>
    <xf numFmtId="164" fontId="11" fillId="0" borderId="0" xfId="1" applyNumberFormat="1" applyFont="1" applyFill="1"/>
    <xf numFmtId="164" fontId="12" fillId="0" borderId="0" xfId="1" applyNumberFormat="1" applyFont="1" applyFill="1"/>
    <xf numFmtId="164" fontId="11" fillId="0" borderId="3" xfId="1" applyNumberFormat="1" applyFont="1" applyFill="1" applyBorder="1"/>
    <xf numFmtId="164" fontId="12" fillId="0" borderId="2" xfId="1" applyNumberFormat="1" applyFont="1" applyFill="1" applyBorder="1"/>
    <xf numFmtId="164" fontId="11" fillId="0" borderId="1" xfId="1" applyNumberFormat="1" applyFont="1" applyFill="1" applyBorder="1"/>
    <xf numFmtId="164" fontId="11" fillId="0" borderId="4" xfId="1" applyNumberFormat="1" applyFont="1" applyFill="1" applyBorder="1"/>
    <xf numFmtId="164" fontId="11" fillId="0" borderId="2" xfId="1" applyNumberFormat="1" applyFont="1" applyFill="1" applyBorder="1"/>
    <xf numFmtId="0" fontId="12" fillId="0" borderId="0" xfId="0" applyFont="1" applyFill="1"/>
    <xf numFmtId="0" fontId="1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9Fb%20-%20GF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09Ff%20-%20Spec%20Re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09Fg%20-%20Cap%20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09Fh%20-%20Debt%20Ser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09Fi%20-%20Enterpri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F-cons"/>
      <sheetName val="Revs"/>
      <sheetName val="Exp"/>
    </sheetNames>
    <sheetDataSet>
      <sheetData sheetId="0">
        <row r="11">
          <cell r="C11">
            <v>36511344</v>
          </cell>
          <cell r="E11">
            <v>36511344</v>
          </cell>
          <cell r="G11">
            <v>43267619</v>
          </cell>
        </row>
        <row r="14">
          <cell r="C14">
            <v>22157079</v>
          </cell>
          <cell r="E14">
            <v>22485779</v>
          </cell>
          <cell r="G14">
            <v>23642725</v>
          </cell>
        </row>
        <row r="23">
          <cell r="C23">
            <v>10696554</v>
          </cell>
          <cell r="E23">
            <v>10758182</v>
          </cell>
          <cell r="G23">
            <v>9916747</v>
          </cell>
        </row>
        <row r="24">
          <cell r="C24">
            <v>5321463</v>
          </cell>
          <cell r="E24">
            <v>5312863</v>
          </cell>
          <cell r="G24">
            <v>5468013</v>
          </cell>
        </row>
        <row r="25">
          <cell r="C25">
            <v>863815</v>
          </cell>
          <cell r="E25">
            <v>898587</v>
          </cell>
          <cell r="G25">
            <v>938855</v>
          </cell>
        </row>
        <row r="26">
          <cell r="C26">
            <v>629900</v>
          </cell>
          <cell r="E26">
            <v>625450</v>
          </cell>
          <cell r="G26">
            <v>487490</v>
          </cell>
        </row>
        <row r="27">
          <cell r="C27">
            <v>10000</v>
          </cell>
          <cell r="E27">
            <v>10000</v>
          </cell>
          <cell r="G27">
            <v>5000</v>
          </cell>
        </row>
        <row r="28">
          <cell r="C28">
            <v>9816880</v>
          </cell>
          <cell r="E28">
            <v>10062230</v>
          </cell>
          <cell r="G28">
            <v>5680495</v>
          </cell>
        </row>
        <row r="29">
          <cell r="C29">
            <v>2613482</v>
          </cell>
          <cell r="E29">
            <v>2613482</v>
          </cell>
          <cell r="G29">
            <v>2712402</v>
          </cell>
        </row>
        <row r="30">
          <cell r="C30">
            <v>19645000</v>
          </cell>
          <cell r="E30">
            <v>19645000</v>
          </cell>
          <cell r="G30">
            <v>12145000</v>
          </cell>
        </row>
      </sheetData>
      <sheetData sheetId="1">
        <row r="26">
          <cell r="C26">
            <v>9345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5"/>
      <sheetName val="107"/>
      <sheetName val="112"/>
      <sheetName val="112f"/>
      <sheetName val="112r"/>
      <sheetName val="112s"/>
      <sheetName val="112d"/>
      <sheetName val="113"/>
      <sheetName val="113a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.71"/>
      <sheetName val="118"/>
      <sheetName val="120"/>
      <sheetName val="122"/>
      <sheetName val="113c"/>
    </sheetNames>
    <sheetDataSet>
      <sheetData sheetId="0">
        <row r="13">
          <cell r="C13">
            <v>25144174</v>
          </cell>
          <cell r="E13">
            <v>29268584</v>
          </cell>
          <cell r="G13">
            <v>37070820</v>
          </cell>
        </row>
        <row r="16">
          <cell r="C16">
            <v>39147193</v>
          </cell>
          <cell r="E16">
            <v>39147193</v>
          </cell>
          <cell r="G16">
            <v>39559150</v>
          </cell>
        </row>
        <row r="24">
          <cell r="C24">
            <v>13231207</v>
          </cell>
          <cell r="E24">
            <v>13231207</v>
          </cell>
          <cell r="G24">
            <v>12525840</v>
          </cell>
        </row>
        <row r="25">
          <cell r="C25">
            <v>7293463</v>
          </cell>
          <cell r="E25">
            <v>7470863</v>
          </cell>
          <cell r="G25">
            <v>6191039</v>
          </cell>
        </row>
        <row r="26">
          <cell r="C26">
            <v>3976532</v>
          </cell>
          <cell r="E26">
            <v>3925646</v>
          </cell>
          <cell r="G26">
            <v>3673823</v>
          </cell>
        </row>
        <row r="27">
          <cell r="C27">
            <v>205669</v>
          </cell>
          <cell r="E27">
            <v>200469</v>
          </cell>
          <cell r="G27">
            <v>219739</v>
          </cell>
        </row>
        <row r="28">
          <cell r="C28">
            <v>26697377</v>
          </cell>
          <cell r="E28">
            <v>30735185</v>
          </cell>
          <cell r="G28">
            <v>30245480</v>
          </cell>
        </row>
        <row r="29">
          <cell r="C29">
            <v>4823596</v>
          </cell>
          <cell r="E29">
            <v>4823596</v>
          </cell>
          <cell r="G29">
            <v>5312963</v>
          </cell>
        </row>
        <row r="30">
          <cell r="C30">
            <v>1533999</v>
          </cell>
          <cell r="E30">
            <v>1533999</v>
          </cell>
          <cell r="G30">
            <v>1558165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10"/>
      <sheetName val="313"/>
      <sheetName val="103"/>
      <sheetName val="301"/>
      <sheetName val="303"/>
      <sheetName val="309"/>
      <sheetName val="311"/>
      <sheetName val="312"/>
    </sheetNames>
    <sheetDataSet>
      <sheetData sheetId="0">
        <row r="13">
          <cell r="C13">
            <v>1846126</v>
          </cell>
          <cell r="E13">
            <v>1846126</v>
          </cell>
          <cell r="G13">
            <v>1850417</v>
          </cell>
        </row>
        <row r="16">
          <cell r="C16">
            <v>12038000</v>
          </cell>
          <cell r="E16">
            <v>12038000</v>
          </cell>
          <cell r="G16">
            <v>109225</v>
          </cell>
        </row>
        <row r="25">
          <cell r="C25">
            <v>12903183</v>
          </cell>
          <cell r="E25">
            <v>12903183</v>
          </cell>
          <cell r="G25">
            <v>1001308</v>
          </cell>
        </row>
        <row r="26">
          <cell r="C26">
            <v>5500</v>
          </cell>
          <cell r="E26">
            <v>5500</v>
          </cell>
          <cell r="G26">
            <v>5500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7"/>
      <sheetName val="218"/>
      <sheetName val="220"/>
      <sheetName val="201"/>
      <sheetName val="211"/>
      <sheetName val="219"/>
    </sheetNames>
    <sheetDataSet>
      <sheetData sheetId="0">
        <row r="13">
          <cell r="C13">
            <v>5982711</v>
          </cell>
          <cell r="E13">
            <v>5982711</v>
          </cell>
          <cell r="G13">
            <v>6022016</v>
          </cell>
        </row>
        <row r="16">
          <cell r="C16">
            <v>6560988</v>
          </cell>
          <cell r="E16">
            <v>6560988</v>
          </cell>
          <cell r="G16">
            <v>6502896</v>
          </cell>
        </row>
        <row r="24">
          <cell r="C24">
            <v>3000</v>
          </cell>
          <cell r="E24">
            <v>3000</v>
          </cell>
          <cell r="G24">
            <v>1405</v>
          </cell>
        </row>
        <row r="25">
          <cell r="C25">
            <v>6381583</v>
          </cell>
          <cell r="E25">
            <v>6381583</v>
          </cell>
          <cell r="G25">
            <v>6456283</v>
          </cell>
        </row>
        <row r="26">
          <cell r="C26">
            <v>105900</v>
          </cell>
          <cell r="E26">
            <v>105900</v>
          </cell>
          <cell r="G26">
            <v>100465</v>
          </cell>
        </row>
        <row r="27">
          <cell r="C27">
            <v>75887</v>
          </cell>
          <cell r="E27">
            <v>75887</v>
          </cell>
          <cell r="G27">
            <v>24860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nt"/>
      <sheetName val="106"/>
      <sheetName val="106-A"/>
      <sheetName val="106-B"/>
      <sheetName val="401"/>
      <sheetName val="401a"/>
      <sheetName val="401b"/>
      <sheetName val="401c"/>
      <sheetName val="430"/>
      <sheetName val="430a"/>
      <sheetName val="430b"/>
      <sheetName val="430c"/>
      <sheetName val="430d"/>
      <sheetName val="430e"/>
    </sheetNames>
    <sheetDataSet>
      <sheetData sheetId="0">
        <row r="21">
          <cell r="C21">
            <v>80063753</v>
          </cell>
          <cell r="E21">
            <v>80063753</v>
          </cell>
          <cell r="G21">
            <v>94825477</v>
          </cell>
        </row>
        <row r="22">
          <cell r="C22">
            <v>3243665</v>
          </cell>
          <cell r="E22">
            <v>3243665</v>
          </cell>
          <cell r="G22">
            <v>2412052</v>
          </cell>
        </row>
        <row r="23">
          <cell r="C23">
            <v>19934171</v>
          </cell>
          <cell r="E23">
            <v>19934171</v>
          </cell>
          <cell r="G23">
            <v>5725179</v>
          </cell>
        </row>
        <row r="24">
          <cell r="C24">
            <v>8606843</v>
          </cell>
          <cell r="E24">
            <v>8606843</v>
          </cell>
          <cell r="G24">
            <v>10892319</v>
          </cell>
        </row>
        <row r="28">
          <cell r="C28">
            <v>35734645</v>
          </cell>
          <cell r="E28">
            <v>35734645</v>
          </cell>
          <cell r="G28">
            <v>34282910</v>
          </cell>
        </row>
        <row r="32">
          <cell r="C32">
            <v>8674040</v>
          </cell>
          <cell r="E32">
            <v>8674040</v>
          </cell>
          <cell r="G32">
            <v>8258910</v>
          </cell>
        </row>
        <row r="33">
          <cell r="C33">
            <v>8973517</v>
          </cell>
          <cell r="E33">
            <v>8973517</v>
          </cell>
          <cell r="G33">
            <v>9224415</v>
          </cell>
        </row>
        <row r="34">
          <cell r="C34">
            <v>2507083</v>
          </cell>
          <cell r="E34">
            <v>2507083</v>
          </cell>
          <cell r="G34">
            <v>2705568</v>
          </cell>
        </row>
        <row r="35">
          <cell r="C35">
            <v>5827414</v>
          </cell>
          <cell r="E35">
            <v>5827414</v>
          </cell>
          <cell r="G35">
            <v>5837214</v>
          </cell>
        </row>
        <row r="36">
          <cell r="C36">
            <v>1611582</v>
          </cell>
          <cell r="E36">
            <v>1611582</v>
          </cell>
          <cell r="G36">
            <v>1611582</v>
          </cell>
        </row>
        <row r="37">
          <cell r="C37">
            <v>365815</v>
          </cell>
          <cell r="E37">
            <v>365815</v>
          </cell>
          <cell r="G37">
            <v>365815</v>
          </cell>
        </row>
        <row r="38">
          <cell r="C38">
            <v>13500</v>
          </cell>
          <cell r="E38">
            <v>13500</v>
          </cell>
          <cell r="G38">
            <v>13500</v>
          </cell>
        </row>
        <row r="52">
          <cell r="C52">
            <v>95889332</v>
          </cell>
          <cell r="E52">
            <v>95889332</v>
          </cell>
          <cell r="G52">
            <v>100477604</v>
          </cell>
        </row>
        <row r="53">
          <cell r="C53">
            <v>3188522</v>
          </cell>
          <cell r="E53">
            <v>3188522</v>
          </cell>
          <cell r="G53">
            <v>3145277</v>
          </cell>
        </row>
        <row r="54">
          <cell r="C54">
            <v>5246465</v>
          </cell>
          <cell r="E54">
            <v>5246465</v>
          </cell>
          <cell r="G54">
            <v>7575526</v>
          </cell>
        </row>
        <row r="55">
          <cell r="C55">
            <v>15285807</v>
          </cell>
          <cell r="E55">
            <v>15285807</v>
          </cell>
          <cell r="G55">
            <v>8922526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4"/>
  </sheetPr>
  <dimension ref="A1:I69"/>
  <sheetViews>
    <sheetView tabSelected="1" view="pageLayout" topLeftCell="A8" zoomScaleNormal="75" workbookViewId="0">
      <selection activeCell="G14" sqref="G14"/>
    </sheetView>
  </sheetViews>
  <sheetFormatPr defaultRowHeight="12.75"/>
  <cols>
    <col min="1" max="1" width="46.7109375" style="6" customWidth="1"/>
    <col min="2" max="2" width="1.7109375" style="6" customWidth="1"/>
    <col min="3" max="3" width="15.28515625" style="6" customWidth="1"/>
    <col min="4" max="4" width="1.7109375" style="6" customWidth="1"/>
    <col min="5" max="5" width="15.28515625" style="6" customWidth="1"/>
    <col min="6" max="6" width="1.7109375" style="6" customWidth="1"/>
    <col min="7" max="7" width="15.28515625" style="6" customWidth="1"/>
    <col min="8" max="8" width="1.7109375" style="6" customWidth="1"/>
    <col min="9" max="9" width="15.28515625" style="6" customWidth="1"/>
    <col min="10" max="16384" width="9.140625" style="6"/>
  </cols>
  <sheetData>
    <row r="1" spans="1:9" s="1" customFormat="1" ht="18.75">
      <c r="I1" s="2" t="s">
        <v>0</v>
      </c>
    </row>
    <row r="2" spans="1:9" s="4" customFormat="1" ht="33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4" customFormat="1" ht="13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25.5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s="4" customFormat="1" ht="13.5" customHeight="1">
      <c r="A5" s="3"/>
      <c r="B5" s="3"/>
      <c r="C5" s="3"/>
      <c r="D5" s="3"/>
      <c r="E5" s="3"/>
      <c r="F5" s="3"/>
      <c r="G5" s="3"/>
      <c r="H5" s="3"/>
      <c r="I5" s="3"/>
    </row>
    <row r="6" spans="1:9" ht="25.5">
      <c r="A6" s="7" t="s">
        <v>3</v>
      </c>
      <c r="B6" s="5"/>
      <c r="C6" s="5"/>
      <c r="D6" s="5"/>
      <c r="E6" s="5"/>
      <c r="F6" s="5"/>
      <c r="G6" s="5"/>
      <c r="H6" s="5"/>
      <c r="I6" s="5"/>
    </row>
    <row r="7" spans="1:9" ht="10.5" customHeight="1">
      <c r="A7" s="5"/>
      <c r="B7" s="5"/>
      <c r="C7" s="5"/>
      <c r="D7" s="5"/>
      <c r="E7" s="5"/>
      <c r="F7" s="5"/>
      <c r="G7" s="5"/>
      <c r="H7" s="5"/>
      <c r="I7" s="5"/>
    </row>
    <row r="8" spans="1:9" ht="32.25" customHeight="1">
      <c r="A8" s="8" t="s">
        <v>45</v>
      </c>
      <c r="B8" s="5"/>
      <c r="C8" s="5"/>
      <c r="D8" s="5"/>
      <c r="E8" s="5"/>
      <c r="F8" s="5"/>
      <c r="G8" s="5"/>
      <c r="H8" s="5"/>
      <c r="I8" s="5"/>
    </row>
    <row r="12" spans="1:9">
      <c r="B12" s="9"/>
      <c r="C12" s="9" t="s">
        <v>46</v>
      </c>
      <c r="D12" s="9"/>
      <c r="E12" s="9" t="s">
        <v>47</v>
      </c>
      <c r="F12" s="9"/>
      <c r="G12" s="9" t="s">
        <v>48</v>
      </c>
      <c r="H12" s="9"/>
      <c r="I12" s="9" t="s">
        <v>4</v>
      </c>
    </row>
    <row r="13" spans="1:9">
      <c r="A13" s="10" t="s">
        <v>5</v>
      </c>
      <c r="B13" s="11"/>
      <c r="C13" s="11" t="s">
        <v>6</v>
      </c>
      <c r="D13" s="11"/>
      <c r="E13" s="11" t="s">
        <v>6</v>
      </c>
      <c r="F13" s="11"/>
      <c r="G13" s="11" t="s">
        <v>6</v>
      </c>
      <c r="H13" s="11"/>
      <c r="I13" s="11">
        <v>2009</v>
      </c>
    </row>
    <row r="14" spans="1:9" s="12" customFormat="1" ht="15.75">
      <c r="A14" s="12" t="s">
        <v>7</v>
      </c>
      <c r="B14" s="13"/>
      <c r="C14" s="31">
        <f>'[1]GF-cons'!$C$11+[2]spec!$C$13+[3]cap!$C$13+[4]DEBT!$C$13</f>
        <v>69484355</v>
      </c>
      <c r="D14" s="13"/>
      <c r="E14" s="31">
        <f>'[1]GF-cons'!$E$11+[2]spec!$E$13+[3]cap!$E$13+[4]DEBT!$E$13</f>
        <v>73608765</v>
      </c>
      <c r="F14" s="31"/>
      <c r="G14" s="31">
        <f>'[1]GF-cons'!$G$11+[2]spec!$G$13+[3]cap!$G$13+[4]DEBT!$G$13</f>
        <v>88210872</v>
      </c>
      <c r="H14" s="31"/>
      <c r="I14" s="13">
        <f>G14-E14</f>
        <v>14602107</v>
      </c>
    </row>
    <row r="15" spans="1:9" s="12" customFormat="1" ht="21" hidden="1" customHeight="1">
      <c r="A15" s="12" t="s">
        <v>8</v>
      </c>
      <c r="B15" s="13"/>
      <c r="C15" s="31"/>
      <c r="D15" s="13"/>
      <c r="E15" s="31"/>
      <c r="F15" s="31"/>
      <c r="G15" s="31"/>
      <c r="H15" s="31"/>
      <c r="I15" s="13"/>
    </row>
    <row r="16" spans="1:9" s="14" customFormat="1" ht="18" hidden="1" customHeight="1">
      <c r="A16" s="14" t="s">
        <v>9</v>
      </c>
      <c r="B16" s="15"/>
      <c r="C16" s="32"/>
      <c r="D16" s="15"/>
      <c r="E16" s="32"/>
      <c r="F16" s="32"/>
      <c r="G16" s="32"/>
      <c r="H16" s="32"/>
      <c r="I16" s="16"/>
    </row>
    <row r="17" spans="1:9" s="14" customFormat="1" ht="18" hidden="1" customHeight="1">
      <c r="A17" s="14" t="s">
        <v>10</v>
      </c>
      <c r="B17" s="15"/>
      <c r="C17" s="32"/>
      <c r="D17" s="15"/>
      <c r="E17" s="32"/>
      <c r="F17" s="32"/>
      <c r="G17" s="32"/>
      <c r="H17" s="32"/>
      <c r="I17" s="16"/>
    </row>
    <row r="18" spans="1:9" s="14" customFormat="1" ht="18" hidden="1" customHeight="1">
      <c r="A18" s="14" t="s">
        <v>11</v>
      </c>
      <c r="B18" s="15"/>
      <c r="C18" s="32"/>
      <c r="D18" s="15"/>
      <c r="E18" s="32"/>
      <c r="F18" s="32"/>
      <c r="G18" s="32"/>
      <c r="H18" s="32"/>
      <c r="I18" s="16"/>
    </row>
    <row r="19" spans="1:9" s="12" customFormat="1" ht="18" hidden="1" customHeight="1">
      <c r="A19" s="12" t="s">
        <v>12</v>
      </c>
      <c r="B19" s="13"/>
      <c r="C19" s="31"/>
      <c r="D19" s="13"/>
      <c r="E19" s="31"/>
      <c r="F19" s="31"/>
      <c r="G19" s="31"/>
      <c r="H19" s="31"/>
      <c r="I19" s="17"/>
    </row>
    <row r="20" spans="1:9" s="12" customFormat="1" ht="15.75" hidden="1">
      <c r="A20" s="12" t="s">
        <v>13</v>
      </c>
      <c r="B20" s="13"/>
      <c r="C20" s="33">
        <v>0</v>
      </c>
      <c r="D20" s="13"/>
      <c r="E20" s="33"/>
      <c r="F20" s="31"/>
      <c r="G20" s="33"/>
      <c r="H20" s="31"/>
      <c r="I20" s="17"/>
    </row>
    <row r="21" spans="1:9" s="14" customFormat="1" ht="15.75">
      <c r="B21" s="15"/>
      <c r="C21" s="32"/>
      <c r="D21" s="15"/>
      <c r="E21" s="32"/>
      <c r="F21" s="32"/>
      <c r="G21" s="32"/>
      <c r="H21" s="32"/>
      <c r="I21" s="15"/>
    </row>
    <row r="22" spans="1:9" s="12" customFormat="1" ht="15.75">
      <c r="A22" s="14" t="s">
        <v>14</v>
      </c>
      <c r="B22" s="13"/>
      <c r="C22" s="31"/>
      <c r="D22" s="13"/>
      <c r="E22" s="31"/>
      <c r="F22" s="31"/>
      <c r="G22" s="31"/>
      <c r="H22" s="31"/>
      <c r="I22" s="13"/>
    </row>
    <row r="23" spans="1:9" s="14" customFormat="1" ht="15.75">
      <c r="A23" s="14" t="s">
        <v>15</v>
      </c>
      <c r="B23" s="15"/>
      <c r="C23" s="34">
        <f>'[1]GF-cons'!$C$14+[2]spec!$C$16+[3]cap!$C$16+[4]DEBT!$C$16</f>
        <v>79903260</v>
      </c>
      <c r="D23" s="15"/>
      <c r="E23" s="34">
        <f>'[1]GF-cons'!$E$14+[2]spec!$E$16+[3]cap!$E$16+[4]DEBT!$E$16</f>
        <v>80231960</v>
      </c>
      <c r="F23" s="32"/>
      <c r="G23" s="34">
        <f>'[1]GF-cons'!$G$14+[2]spec!$G$16+[3]cap!$G$16+[4]DEBT!$G$16</f>
        <v>69813996</v>
      </c>
      <c r="H23" s="32"/>
      <c r="I23" s="18">
        <f>G23-E23</f>
        <v>-10417964</v>
      </c>
    </row>
    <row r="24" spans="1:9" s="12" customFormat="1" ht="15.75">
      <c r="B24" s="13"/>
      <c r="C24" s="31"/>
      <c r="D24" s="13"/>
      <c r="E24" s="31"/>
      <c r="F24" s="31"/>
      <c r="G24" s="31"/>
      <c r="H24" s="31"/>
      <c r="I24" s="13"/>
    </row>
    <row r="25" spans="1:9" s="12" customFormat="1" ht="15.75">
      <c r="B25" s="13"/>
      <c r="C25" s="31"/>
      <c r="D25" s="13"/>
      <c r="E25" s="31"/>
      <c r="F25" s="31"/>
      <c r="G25" s="31"/>
      <c r="H25" s="31"/>
      <c r="I25" s="13"/>
    </row>
    <row r="26" spans="1:9" s="12" customFormat="1" ht="15.75">
      <c r="A26" s="12" t="s">
        <v>16</v>
      </c>
      <c r="B26" s="13"/>
      <c r="C26" s="35">
        <f>SUM(C14:C23)</f>
        <v>149387615</v>
      </c>
      <c r="D26" s="13"/>
      <c r="E26" s="35">
        <f>SUM(E14:E23)</f>
        <v>153840725</v>
      </c>
      <c r="F26" s="31"/>
      <c r="G26" s="35">
        <f>SUM(G14:G23)</f>
        <v>158024868</v>
      </c>
      <c r="H26" s="31"/>
      <c r="I26" s="19">
        <f>G26-E26</f>
        <v>4184143</v>
      </c>
    </row>
    <row r="27" spans="1:9" s="14" customFormat="1" ht="15.75">
      <c r="B27" s="15"/>
      <c r="C27" s="32"/>
      <c r="D27" s="15"/>
      <c r="E27" s="32"/>
      <c r="F27" s="32"/>
      <c r="G27" s="32"/>
      <c r="H27" s="32"/>
      <c r="I27" s="15"/>
    </row>
    <row r="28" spans="1:9" s="14" customFormat="1" ht="15.75">
      <c r="B28" s="15"/>
      <c r="C28" s="32"/>
      <c r="D28" s="15"/>
      <c r="E28" s="32"/>
      <c r="F28" s="32"/>
      <c r="G28" s="32"/>
      <c r="H28" s="32"/>
      <c r="I28" s="15"/>
    </row>
    <row r="29" spans="1:9" s="14" customFormat="1" ht="15.75">
      <c r="B29" s="15"/>
      <c r="C29" s="32"/>
      <c r="D29" s="15"/>
      <c r="E29" s="32"/>
      <c r="F29" s="32"/>
      <c r="G29" s="32"/>
      <c r="H29" s="32"/>
      <c r="I29" s="15"/>
    </row>
    <row r="30" spans="1:9" s="14" customFormat="1" ht="15.75">
      <c r="A30" s="12" t="s">
        <v>17</v>
      </c>
      <c r="B30" s="15"/>
      <c r="C30" s="32"/>
      <c r="D30" s="15"/>
      <c r="E30" s="32"/>
      <c r="F30" s="32"/>
      <c r="G30" s="32"/>
      <c r="H30" s="32"/>
      <c r="I30" s="15"/>
    </row>
    <row r="31" spans="1:9" s="14" customFormat="1" ht="15.75">
      <c r="B31" s="15"/>
      <c r="C31" s="32"/>
      <c r="D31" s="15"/>
      <c r="E31" s="32"/>
      <c r="F31" s="32"/>
      <c r="G31" s="32"/>
      <c r="H31" s="32"/>
      <c r="I31" s="15"/>
    </row>
    <row r="32" spans="1:9" s="14" customFormat="1" ht="20.100000000000001" customHeight="1">
      <c r="A32" s="14" t="s">
        <v>18</v>
      </c>
      <c r="B32" s="15"/>
      <c r="C32" s="32">
        <f>'[1]GF-cons'!$C$23+[2]spec!$C$24</f>
        <v>23927761</v>
      </c>
      <c r="D32" s="15"/>
      <c r="E32" s="32">
        <f>'[1]GF-cons'!$E$23+[2]spec!$E$24</f>
        <v>23989389</v>
      </c>
      <c r="F32" s="32"/>
      <c r="G32" s="32">
        <f>'[1]GF-cons'!$G$23+[2]spec!$G$24</f>
        <v>22442587</v>
      </c>
      <c r="H32" s="32"/>
      <c r="I32" s="15">
        <f t="shared" ref="I32:I39" si="0">G32-E32</f>
        <v>-1546802</v>
      </c>
    </row>
    <row r="33" spans="1:9" s="14" customFormat="1" ht="20.100000000000001" customHeight="1">
      <c r="A33" s="14" t="s">
        <v>19</v>
      </c>
      <c r="B33" s="15"/>
      <c r="C33" s="32">
        <f>'[1]GF-cons'!$C$24+[2]spec!$C$25+[4]DEBT!$C$24</f>
        <v>12617926</v>
      </c>
      <c r="D33" s="15"/>
      <c r="E33" s="32">
        <f>'[1]GF-cons'!$E$24+[2]spec!$E$25+[4]DEBT!$E$24</f>
        <v>12786726</v>
      </c>
      <c r="F33" s="32"/>
      <c r="G33" s="32">
        <f>'[1]GF-cons'!$G$24+[2]spec!$G$25+[4]DEBT!$G$24</f>
        <v>11660457</v>
      </c>
      <c r="H33" s="32"/>
      <c r="I33" s="15">
        <f t="shared" si="0"/>
        <v>-1126269</v>
      </c>
    </row>
    <row r="34" spans="1:9" s="14" customFormat="1" ht="20.100000000000001" customHeight="1">
      <c r="A34" s="14" t="s">
        <v>20</v>
      </c>
      <c r="B34" s="15"/>
      <c r="C34" s="32">
        <f>'[1]GF-cons'!$C$25+[2]spec!$C$26</f>
        <v>4840347</v>
      </c>
      <c r="D34" s="15"/>
      <c r="E34" s="32">
        <f>'[1]GF-cons'!$E$25+[2]spec!$E$26</f>
        <v>4824233</v>
      </c>
      <c r="F34" s="32"/>
      <c r="G34" s="32">
        <f>'[1]GF-cons'!$G$25+[2]spec!$G$26</f>
        <v>4612678</v>
      </c>
      <c r="H34" s="32"/>
      <c r="I34" s="15">
        <f t="shared" si="0"/>
        <v>-211555</v>
      </c>
    </row>
    <row r="35" spans="1:9" s="14" customFormat="1" ht="20.100000000000001" customHeight="1">
      <c r="A35" s="14" t="s">
        <v>21</v>
      </c>
      <c r="B35" s="15"/>
      <c r="C35" s="32">
        <f>'[1]GF-cons'!$C$26+[2]spec!$C$27</f>
        <v>835569</v>
      </c>
      <c r="D35" s="15"/>
      <c r="E35" s="32">
        <f>'[1]GF-cons'!$E$26+[2]spec!$E$27</f>
        <v>825919</v>
      </c>
      <c r="F35" s="32"/>
      <c r="G35" s="32">
        <f>'[1]GF-cons'!$G$26+[2]spec!$G$27</f>
        <v>707229</v>
      </c>
      <c r="H35" s="32"/>
      <c r="I35" s="15">
        <f t="shared" si="0"/>
        <v>-118690</v>
      </c>
    </row>
    <row r="36" spans="1:9" s="14" customFormat="1" ht="20.100000000000001" customHeight="1">
      <c r="A36" s="14" t="s">
        <v>22</v>
      </c>
      <c r="B36" s="15"/>
      <c r="C36" s="32">
        <f>'[1]GF-cons'!$C$27+[4]DEBT!$C$25</f>
        <v>6391583</v>
      </c>
      <c r="D36" s="15"/>
      <c r="E36" s="32">
        <f>'[1]GF-cons'!$E$27+[4]DEBT!$E$25</f>
        <v>6391583</v>
      </c>
      <c r="F36" s="32"/>
      <c r="G36" s="32">
        <f>'[1]GF-cons'!$G$27+[4]DEBT!$G$25</f>
        <v>6461283</v>
      </c>
      <c r="H36" s="32"/>
      <c r="I36" s="15">
        <f t="shared" si="0"/>
        <v>69700</v>
      </c>
    </row>
    <row r="37" spans="1:9" s="14" customFormat="1" ht="20.100000000000001" customHeight="1">
      <c r="A37" s="14" t="s">
        <v>23</v>
      </c>
      <c r="B37" s="15"/>
      <c r="C37" s="32">
        <f>'[1]GF-cons'!$C$28+[2]spec!$C$28+[3]cap!$C$25</f>
        <v>49417440</v>
      </c>
      <c r="D37" s="15"/>
      <c r="E37" s="32">
        <f>'[1]GF-cons'!$E$28+[2]spec!$E$28+[3]cap!$E$25</f>
        <v>53700598</v>
      </c>
      <c r="F37" s="32"/>
      <c r="G37" s="32">
        <f>'[1]GF-cons'!$G$28+[2]spec!$G$28+[3]cap!$G$25</f>
        <v>36927283</v>
      </c>
      <c r="H37" s="32"/>
      <c r="I37" s="15">
        <f t="shared" si="0"/>
        <v>-16773315</v>
      </c>
    </row>
    <row r="38" spans="1:9" s="14" customFormat="1" ht="20.100000000000001" customHeight="1">
      <c r="A38" s="14" t="s">
        <v>24</v>
      </c>
      <c r="B38" s="15"/>
      <c r="C38" s="32">
        <f>'[1]GF-cons'!$C$29+[2]spec!$C$29+[4]DEBT!$C$26</f>
        <v>7542978</v>
      </c>
      <c r="D38" s="15"/>
      <c r="E38" s="32">
        <f>'[1]GF-cons'!$E$29+[2]spec!$E$29+[4]DEBT!$E$26</f>
        <v>7542978</v>
      </c>
      <c r="F38" s="32"/>
      <c r="G38" s="32">
        <f>'[1]GF-cons'!$G$29+[2]spec!$G$29+[4]DEBT!$G$26</f>
        <v>8125830</v>
      </c>
      <c r="H38" s="32"/>
      <c r="I38" s="15">
        <f t="shared" si="0"/>
        <v>582852</v>
      </c>
    </row>
    <row r="39" spans="1:9" s="14" customFormat="1" ht="20.100000000000001" customHeight="1">
      <c r="A39" s="14" t="s">
        <v>25</v>
      </c>
      <c r="B39" s="15"/>
      <c r="C39" s="32">
        <f>'[1]GF-cons'!$C$30+[2]spec!$C$30+[3]cap!$C$26+[4]DEBT!$C$27</f>
        <v>21260386</v>
      </c>
      <c r="D39" s="15"/>
      <c r="E39" s="32">
        <f>'[1]GF-cons'!$E$30+[2]spec!$E$30+[3]cap!$E$26+[4]DEBT!$E$27</f>
        <v>21260386</v>
      </c>
      <c r="F39" s="32"/>
      <c r="G39" s="32">
        <f>'[1]GF-cons'!$G$30+[2]spec!$G$30+[3]cap!$G$26+[4]DEBT!$G$27</f>
        <v>13733525</v>
      </c>
      <c r="H39" s="32"/>
      <c r="I39" s="15">
        <f t="shared" si="0"/>
        <v>-7526861</v>
      </c>
    </row>
    <row r="40" spans="1:9" s="14" customFormat="1" ht="15.75">
      <c r="B40" s="15"/>
      <c r="C40" s="30"/>
      <c r="D40" s="15"/>
      <c r="E40" s="30"/>
      <c r="F40" s="32"/>
      <c r="G40" s="30"/>
      <c r="H40" s="32"/>
      <c r="I40" s="20"/>
    </row>
    <row r="41" spans="1:9" s="14" customFormat="1" ht="15.75">
      <c r="B41" s="15"/>
      <c r="C41" s="32"/>
      <c r="D41" s="15"/>
      <c r="E41" s="32"/>
      <c r="F41" s="32"/>
      <c r="G41" s="32"/>
      <c r="H41" s="32"/>
      <c r="I41" s="15"/>
    </row>
    <row r="42" spans="1:9" s="12" customFormat="1" ht="15.75">
      <c r="A42" s="12" t="s">
        <v>26</v>
      </c>
      <c r="B42" s="13"/>
      <c r="C42" s="35">
        <f>SUM(C32:C39)</f>
        <v>126833990</v>
      </c>
      <c r="D42" s="13"/>
      <c r="E42" s="35">
        <f>SUM(E32:E39)</f>
        <v>131321812</v>
      </c>
      <c r="F42" s="31"/>
      <c r="G42" s="35">
        <f>SUM(G32:G39)</f>
        <v>104670872</v>
      </c>
      <c r="H42" s="31"/>
      <c r="I42" s="19">
        <f>G42-E42</f>
        <v>-26650940</v>
      </c>
    </row>
    <row r="43" spans="1:9" s="12" customFormat="1" ht="15.75">
      <c r="B43" s="13"/>
      <c r="C43" s="31"/>
      <c r="D43" s="13"/>
      <c r="E43" s="31"/>
      <c r="F43" s="31"/>
      <c r="G43" s="31"/>
      <c r="H43" s="31"/>
      <c r="I43" s="13"/>
    </row>
    <row r="44" spans="1:9" s="12" customFormat="1" ht="15.75">
      <c r="B44" s="13"/>
      <c r="C44" s="31"/>
      <c r="D44" s="13"/>
      <c r="E44" s="31"/>
      <c r="F44" s="31"/>
      <c r="G44" s="31"/>
      <c r="H44" s="31"/>
      <c r="I44" s="13"/>
    </row>
    <row r="45" spans="1:9" s="12" customFormat="1" ht="15.75">
      <c r="A45" s="12" t="s">
        <v>27</v>
      </c>
      <c r="B45" s="13"/>
      <c r="C45" s="31"/>
      <c r="D45" s="13"/>
      <c r="E45" s="31"/>
      <c r="F45" s="31"/>
      <c r="G45" s="31"/>
      <c r="H45" s="31"/>
      <c r="I45" s="13"/>
    </row>
    <row r="46" spans="1:9" s="12" customFormat="1" ht="15.75">
      <c r="A46" s="12" t="s">
        <v>28</v>
      </c>
      <c r="B46" s="13"/>
      <c r="C46" s="31"/>
      <c r="D46" s="13"/>
      <c r="E46" s="31"/>
      <c r="F46" s="31"/>
      <c r="G46" s="31"/>
      <c r="H46" s="31"/>
      <c r="I46" s="13"/>
    </row>
    <row r="47" spans="1:9" s="12" customFormat="1" ht="15.75">
      <c r="A47" s="12" t="s">
        <v>29</v>
      </c>
      <c r="B47" s="13"/>
      <c r="C47" s="31">
        <f>C23-C42</f>
        <v>-46930730</v>
      </c>
      <c r="D47" s="13"/>
      <c r="E47" s="31">
        <f>E23-E42</f>
        <v>-51089852</v>
      </c>
      <c r="F47" s="31"/>
      <c r="G47" s="31">
        <f>G23-G42</f>
        <v>-34856876</v>
      </c>
      <c r="H47" s="31"/>
      <c r="I47" s="13">
        <f>G47-E47</f>
        <v>16232976</v>
      </c>
    </row>
    <row r="48" spans="1:9" s="14" customFormat="1" ht="15.75">
      <c r="B48" s="15"/>
      <c r="C48" s="32"/>
      <c r="D48" s="15"/>
      <c r="E48" s="32"/>
      <c r="F48" s="32"/>
      <c r="G48" s="32"/>
      <c r="H48" s="32"/>
      <c r="I48" s="15"/>
    </row>
    <row r="49" spans="1:9" s="14" customFormat="1" ht="15.75">
      <c r="B49" s="15"/>
      <c r="C49" s="32"/>
      <c r="D49" s="15"/>
      <c r="E49" s="32"/>
      <c r="F49" s="32"/>
      <c r="G49" s="32"/>
      <c r="H49" s="32"/>
      <c r="I49" s="15"/>
    </row>
    <row r="50" spans="1:9" s="14" customFormat="1" ht="15.75">
      <c r="B50" s="15"/>
      <c r="C50" s="32"/>
      <c r="D50" s="15"/>
      <c r="E50" s="32"/>
      <c r="F50" s="32"/>
      <c r="G50" s="32"/>
      <c r="H50" s="32"/>
      <c r="I50" s="15"/>
    </row>
    <row r="51" spans="1:9" s="12" customFormat="1" ht="19.5" customHeight="1" thickBot="1">
      <c r="A51" s="12" t="s">
        <v>30</v>
      </c>
      <c r="B51" s="13"/>
      <c r="C51" s="36">
        <f>C26-C42</f>
        <v>22553625</v>
      </c>
      <c r="D51" s="13"/>
      <c r="E51" s="36">
        <f>E26-E42</f>
        <v>22518913</v>
      </c>
      <c r="F51" s="31"/>
      <c r="G51" s="36">
        <f>G26-G42</f>
        <v>53353996</v>
      </c>
      <c r="H51" s="31"/>
      <c r="I51" s="21">
        <f>G51-E51</f>
        <v>30835083</v>
      </c>
    </row>
    <row r="52" spans="1:9" s="14" customFormat="1" ht="24" hidden="1" customHeight="1" thickTop="1">
      <c r="A52" s="12" t="s">
        <v>31</v>
      </c>
    </row>
    <row r="53" spans="1:9" s="14" customFormat="1" ht="18" hidden="1" customHeight="1">
      <c r="A53" s="14" t="s">
        <v>9</v>
      </c>
      <c r="B53" s="15"/>
      <c r="C53" s="15"/>
      <c r="D53" s="15"/>
      <c r="E53" s="15">
        <v>3040242</v>
      </c>
      <c r="F53" s="15"/>
      <c r="G53" s="15">
        <v>4506774</v>
      </c>
      <c r="H53" s="15"/>
      <c r="I53" s="22"/>
    </row>
    <row r="54" spans="1:9" s="14" customFormat="1" ht="18" hidden="1" customHeight="1">
      <c r="A54" s="14" t="s">
        <v>10</v>
      </c>
      <c r="B54" s="15"/>
      <c r="C54" s="15"/>
      <c r="D54" s="15"/>
      <c r="E54" s="15">
        <v>2850173</v>
      </c>
      <c r="F54" s="15"/>
      <c r="G54" s="15">
        <v>2229958</v>
      </c>
      <c r="I54" s="22"/>
    </row>
    <row r="55" spans="1:9" s="14" customFormat="1" ht="18" hidden="1" customHeight="1">
      <c r="A55" s="14" t="s">
        <v>11</v>
      </c>
      <c r="B55" s="15"/>
      <c r="C55" s="15"/>
      <c r="D55" s="15"/>
      <c r="E55" s="15">
        <v>98485045</v>
      </c>
      <c r="F55" s="15"/>
      <c r="G55" s="15">
        <v>102899663</v>
      </c>
      <c r="I55" s="22"/>
    </row>
    <row r="56" spans="1:9" s="12" customFormat="1" ht="18" hidden="1" customHeight="1">
      <c r="A56" s="12" t="s">
        <v>12</v>
      </c>
      <c r="B56" s="13"/>
      <c r="C56" s="13"/>
      <c r="D56" s="13"/>
      <c r="E56" s="13">
        <v>0</v>
      </c>
      <c r="F56" s="13"/>
      <c r="G56" s="13">
        <v>0</v>
      </c>
      <c r="I56" s="23"/>
    </row>
    <row r="57" spans="1:9" s="14" customFormat="1" ht="15.75" hidden="1">
      <c r="B57" s="15"/>
      <c r="C57" s="15"/>
      <c r="D57" s="15"/>
      <c r="E57" s="15"/>
      <c r="F57" s="15"/>
      <c r="G57" s="15"/>
      <c r="H57" s="15"/>
      <c r="I57" s="15"/>
    </row>
    <row r="58" spans="1:9" s="12" customFormat="1" ht="15.75" hidden="1">
      <c r="A58" s="12" t="s">
        <v>32</v>
      </c>
      <c r="B58" s="13"/>
      <c r="C58" s="13"/>
      <c r="D58" s="13"/>
      <c r="E58" s="13"/>
      <c r="F58" s="13"/>
      <c r="G58" s="13"/>
      <c r="H58" s="13"/>
      <c r="I58" s="13"/>
    </row>
    <row r="59" spans="1:9" s="12" customFormat="1" ht="16.5" hidden="1" thickBot="1">
      <c r="A59" s="12" t="s">
        <v>33</v>
      </c>
      <c r="B59" s="13"/>
      <c r="C59" s="21">
        <v>28621591</v>
      </c>
      <c r="D59" s="13"/>
      <c r="E59" s="21">
        <v>31429927</v>
      </c>
      <c r="F59" s="13"/>
      <c r="G59" s="21">
        <v>46552021</v>
      </c>
      <c r="H59" s="13"/>
      <c r="I59" s="21">
        <v>15122094</v>
      </c>
    </row>
    <row r="60" spans="1:9" s="14" customFormat="1" ht="16.5" thickTop="1"/>
    <row r="61" spans="1:9" s="14" customFormat="1" ht="15.75">
      <c r="I61" s="24"/>
    </row>
    <row r="62" spans="1:9" s="14" customFormat="1" ht="15.75">
      <c r="I62" s="24"/>
    </row>
    <row r="63" spans="1:9" s="14" customFormat="1" ht="15.75">
      <c r="I63" s="24"/>
    </row>
    <row r="64" spans="1:9" s="14" customFormat="1" ht="15.75">
      <c r="I64" s="24"/>
    </row>
    <row r="65" spans="1:9" s="14" customFormat="1" ht="15.75">
      <c r="I65" s="24"/>
    </row>
    <row r="66" spans="1:9" s="14" customFormat="1" ht="15.75">
      <c r="I66" s="24"/>
    </row>
    <row r="67" spans="1:9" s="14" customFormat="1" ht="15.75">
      <c r="I67" s="24"/>
    </row>
    <row r="68" spans="1:9" s="14" customFormat="1" ht="15.75">
      <c r="I68" s="25"/>
    </row>
    <row r="69" spans="1:9">
      <c r="A69" s="39" t="s">
        <v>49</v>
      </c>
    </row>
  </sheetData>
  <phoneticPr fontId="2" type="noConversion"/>
  <printOptions horizontalCentered="1"/>
  <pageMargins left="0.75" right="0.75" top="0.75" bottom="0.75" header="0.5" footer="0.94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4"/>
  </sheetPr>
  <dimension ref="A1:I69"/>
  <sheetViews>
    <sheetView view="pageLayout" topLeftCell="A4" zoomScaleNormal="75" workbookViewId="0">
      <selection activeCell="A11" sqref="A11"/>
    </sheetView>
  </sheetViews>
  <sheetFormatPr defaultRowHeight="15.75"/>
  <cols>
    <col min="1" max="1" width="46.7109375" style="14" customWidth="1"/>
    <col min="2" max="2" width="1.7109375" style="14" customWidth="1"/>
    <col min="3" max="3" width="15.140625" style="14" customWidth="1"/>
    <col min="4" max="4" width="1.7109375" style="14" customWidth="1"/>
    <col min="5" max="5" width="15.28515625" style="14" customWidth="1"/>
    <col min="6" max="6" width="1.7109375" style="14" customWidth="1"/>
    <col min="7" max="7" width="15.28515625" style="14" customWidth="1"/>
    <col min="8" max="8" width="1.7109375" style="14" customWidth="1"/>
    <col min="9" max="9" width="15.28515625" style="14" customWidth="1"/>
    <col min="10" max="16384" width="9.140625" style="14"/>
  </cols>
  <sheetData>
    <row r="1" spans="1:9" hidden="1"/>
    <row r="2" spans="1:9" hidden="1"/>
    <row r="3" spans="1:9" hidden="1"/>
    <row r="4" spans="1:9" s="1" customFormat="1" ht="18.75">
      <c r="I4" s="2" t="s">
        <v>34</v>
      </c>
    </row>
    <row r="5" spans="1:9" s="4" customFormat="1" ht="33">
      <c r="A5" s="3" t="s">
        <v>1</v>
      </c>
      <c r="B5" s="3"/>
      <c r="C5" s="3"/>
      <c r="D5" s="3"/>
      <c r="E5" s="3"/>
      <c r="F5" s="3"/>
      <c r="G5" s="3"/>
      <c r="H5" s="3"/>
      <c r="I5" s="3"/>
    </row>
    <row r="6" spans="1:9" s="4" customFormat="1" ht="13.5" customHeight="1">
      <c r="A6" s="3"/>
      <c r="B6" s="3"/>
      <c r="C6" s="3"/>
      <c r="D6" s="3"/>
      <c r="E6" s="3"/>
      <c r="F6" s="3"/>
      <c r="G6" s="3"/>
      <c r="H6" s="3"/>
      <c r="I6" s="3"/>
    </row>
    <row r="7" spans="1:9" s="6" customFormat="1" ht="25.5">
      <c r="A7" s="5" t="s">
        <v>35</v>
      </c>
      <c r="B7" s="5"/>
      <c r="C7" s="5"/>
      <c r="D7" s="5"/>
      <c r="E7" s="5"/>
      <c r="F7" s="5"/>
      <c r="G7" s="5"/>
      <c r="H7" s="5"/>
      <c r="I7" s="5"/>
    </row>
    <row r="8" spans="1:9" s="4" customFormat="1" ht="13.5" hidden="1" customHeight="1">
      <c r="A8" s="3"/>
      <c r="B8" s="3"/>
      <c r="C8" s="3"/>
      <c r="D8" s="3"/>
      <c r="E8" s="3"/>
      <c r="F8" s="3"/>
      <c r="G8" s="3"/>
      <c r="H8" s="3"/>
      <c r="I8" s="3"/>
    </row>
    <row r="9" spans="1:9" s="6" customFormat="1" ht="25.5">
      <c r="A9" s="7" t="s">
        <v>3</v>
      </c>
      <c r="B9" s="5"/>
      <c r="C9" s="5"/>
      <c r="D9" s="5"/>
      <c r="E9" s="5"/>
      <c r="F9" s="5"/>
      <c r="G9" s="5"/>
      <c r="H9" s="5"/>
      <c r="I9" s="5"/>
    </row>
    <row r="10" spans="1:9" s="6" customFormat="1" ht="10.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s="6" customFormat="1" ht="32.25" customHeight="1">
      <c r="A11" s="8" t="s">
        <v>45</v>
      </c>
      <c r="B11" s="5"/>
      <c r="C11" s="5"/>
      <c r="D11" s="5"/>
      <c r="E11" s="5"/>
      <c r="F11" s="5"/>
      <c r="G11" s="5"/>
      <c r="H11" s="5"/>
      <c r="I11" s="5"/>
    </row>
    <row r="12" spans="1:9" ht="30" hidden="1">
      <c r="A12" s="26" t="s">
        <v>36</v>
      </c>
      <c r="B12" s="27"/>
      <c r="C12" s="27"/>
      <c r="D12" s="27"/>
      <c r="E12" s="27"/>
      <c r="F12" s="27"/>
      <c r="G12" s="27"/>
      <c r="H12" s="27"/>
      <c r="I12" s="27"/>
    </row>
    <row r="13" spans="1:9" hidden="1"/>
    <row r="14" spans="1:9" ht="23.25" hidden="1">
      <c r="A14" s="28" t="s">
        <v>37</v>
      </c>
      <c r="B14" s="27"/>
      <c r="C14" s="27"/>
      <c r="D14" s="27"/>
      <c r="E14" s="27"/>
      <c r="F14" s="27"/>
      <c r="G14" s="27"/>
      <c r="H14" s="27"/>
      <c r="I14" s="27"/>
    </row>
    <row r="16" spans="1:9" hidden="1"/>
    <row r="18" spans="1:9" s="6" customFormat="1" ht="12.75">
      <c r="B18" s="9"/>
      <c r="C18" s="9" t="s">
        <v>46</v>
      </c>
      <c r="D18" s="9"/>
      <c r="E18" s="9" t="s">
        <v>47</v>
      </c>
      <c r="F18" s="9"/>
      <c r="G18" s="9" t="s">
        <v>48</v>
      </c>
      <c r="H18" s="9"/>
      <c r="I18" s="9" t="s">
        <v>4</v>
      </c>
    </row>
    <row r="19" spans="1:9" s="6" customFormat="1" ht="12.75">
      <c r="A19" s="10" t="s">
        <v>5</v>
      </c>
      <c r="B19" s="11"/>
      <c r="C19" s="11" t="s">
        <v>6</v>
      </c>
      <c r="D19" s="11"/>
      <c r="E19" s="11" t="s">
        <v>6</v>
      </c>
      <c r="F19" s="11"/>
      <c r="G19" s="11" t="s">
        <v>6</v>
      </c>
      <c r="H19" s="11"/>
      <c r="I19" s="11">
        <v>2009</v>
      </c>
    </row>
    <row r="20" spans="1:9" s="12" customFormat="1" ht="21" customHeight="1">
      <c r="A20" s="12" t="s">
        <v>8</v>
      </c>
      <c r="B20" s="13"/>
      <c r="C20" s="31"/>
      <c r="D20" s="13"/>
      <c r="E20" s="31"/>
      <c r="F20" s="31"/>
      <c r="G20" s="31"/>
      <c r="H20" s="13"/>
      <c r="I20" s="13"/>
    </row>
    <row r="21" spans="1:9" ht="18" customHeight="1">
      <c r="A21" s="14" t="s">
        <v>9</v>
      </c>
      <c r="B21" s="15"/>
      <c r="C21" s="32">
        <f>[5]ent!$C$21</f>
        <v>80063753</v>
      </c>
      <c r="D21" s="15"/>
      <c r="E21" s="32">
        <f>[5]ent!$E$21</f>
        <v>80063753</v>
      </c>
      <c r="F21" s="32"/>
      <c r="G21" s="32">
        <f>[5]ent!$G$21</f>
        <v>94825477</v>
      </c>
      <c r="H21" s="15"/>
      <c r="I21" s="16"/>
    </row>
    <row r="22" spans="1:9" ht="18" customHeight="1">
      <c r="A22" s="14" t="s">
        <v>10</v>
      </c>
      <c r="B22" s="15"/>
      <c r="C22" s="32">
        <f>[5]ent!$C$22</f>
        <v>3243665</v>
      </c>
      <c r="D22" s="15"/>
      <c r="E22" s="32">
        <f>[5]ent!$E$22</f>
        <v>3243665</v>
      </c>
      <c r="F22" s="32"/>
      <c r="G22" s="32">
        <f>[5]ent!$G$22</f>
        <v>2412052</v>
      </c>
      <c r="H22" s="15"/>
      <c r="I22" s="16"/>
    </row>
    <row r="23" spans="1:9" ht="18" customHeight="1">
      <c r="A23" s="14" t="s">
        <v>11</v>
      </c>
      <c r="B23" s="15"/>
      <c r="C23" s="32">
        <f>[5]ent!$C$23</f>
        <v>19934171</v>
      </c>
      <c r="D23" s="15"/>
      <c r="E23" s="32">
        <f>[5]ent!$E$23</f>
        <v>19934171</v>
      </c>
      <c r="F23" s="32"/>
      <c r="G23" s="32">
        <f>[5]ent!$G$23</f>
        <v>5725179</v>
      </c>
      <c r="H23" s="15"/>
      <c r="I23" s="16"/>
    </row>
    <row r="24" spans="1:9" s="12" customFormat="1" ht="18" customHeight="1">
      <c r="A24" s="12" t="s">
        <v>12</v>
      </c>
      <c r="B24" s="13"/>
      <c r="C24" s="31">
        <f>[5]ent!$C$24</f>
        <v>8606843</v>
      </c>
      <c r="D24" s="13"/>
      <c r="E24" s="31">
        <f>[5]ent!$E$24</f>
        <v>8606843</v>
      </c>
      <c r="F24" s="31"/>
      <c r="G24" s="31">
        <f>[5]ent!$G$24</f>
        <v>10892319</v>
      </c>
      <c r="H24" s="13"/>
      <c r="I24" s="17"/>
    </row>
    <row r="25" spans="1:9" s="12" customFormat="1" hidden="1">
      <c r="A25" s="12" t="s">
        <v>13</v>
      </c>
      <c r="B25" s="13"/>
      <c r="C25" s="33">
        <f>SUM(C21:C24)</f>
        <v>111848432</v>
      </c>
      <c r="D25" s="13"/>
      <c r="E25" s="33">
        <f>SUM(E21:E24)</f>
        <v>111848432</v>
      </c>
      <c r="F25" s="31"/>
      <c r="G25" s="33">
        <f>SUM(G21:G24)</f>
        <v>113855027</v>
      </c>
      <c r="H25" s="13"/>
      <c r="I25" s="17"/>
    </row>
    <row r="26" spans="1:9">
      <c r="B26" s="15"/>
      <c r="C26" s="32"/>
      <c r="D26" s="15"/>
      <c r="E26" s="32"/>
      <c r="F26" s="32"/>
      <c r="G26" s="32"/>
      <c r="H26" s="15"/>
      <c r="I26" s="15"/>
    </row>
    <row r="27" spans="1:9">
      <c r="B27" s="15"/>
      <c r="C27" s="32"/>
      <c r="D27" s="15"/>
      <c r="E27" s="32"/>
      <c r="F27" s="32"/>
      <c r="G27" s="32"/>
      <c r="H27" s="15"/>
      <c r="I27" s="15"/>
    </row>
    <row r="28" spans="1:9" s="12" customFormat="1">
      <c r="A28" s="12" t="s">
        <v>14</v>
      </c>
      <c r="B28" s="13"/>
      <c r="C28" s="37">
        <f>[5]ent!$C$28</f>
        <v>35734645</v>
      </c>
      <c r="D28" s="13"/>
      <c r="E28" s="37">
        <f>[5]ent!$E$28</f>
        <v>35734645</v>
      </c>
      <c r="F28" s="31"/>
      <c r="G28" s="37">
        <f>[5]ent!$G$28</f>
        <v>34282910</v>
      </c>
      <c r="H28" s="13"/>
      <c r="I28" s="29">
        <f>G28-E28</f>
        <v>-1451735</v>
      </c>
    </row>
    <row r="29" spans="1:9">
      <c r="B29" s="15"/>
      <c r="C29" s="32"/>
      <c r="D29" s="15"/>
      <c r="E29" s="32"/>
      <c r="F29" s="32"/>
      <c r="G29" s="32"/>
      <c r="H29" s="15"/>
      <c r="I29" s="15"/>
    </row>
    <row r="30" spans="1:9">
      <c r="A30" s="12" t="s">
        <v>38</v>
      </c>
      <c r="B30" s="15"/>
      <c r="C30" s="32"/>
      <c r="D30" s="15"/>
      <c r="E30" s="32"/>
      <c r="F30" s="32"/>
      <c r="G30" s="32"/>
      <c r="H30" s="15"/>
      <c r="I30" s="15"/>
    </row>
    <row r="31" spans="1:9">
      <c r="B31" s="15"/>
      <c r="C31" s="32"/>
      <c r="D31" s="15"/>
      <c r="E31" s="32"/>
      <c r="F31" s="32"/>
      <c r="G31" s="32"/>
      <c r="H31" s="15"/>
      <c r="I31" s="15"/>
    </row>
    <row r="32" spans="1:9" ht="18" customHeight="1">
      <c r="A32" s="14" t="s">
        <v>18</v>
      </c>
      <c r="B32" s="15"/>
      <c r="C32" s="32">
        <f>[5]ent!$C$32</f>
        <v>8674040</v>
      </c>
      <c r="D32" s="15"/>
      <c r="E32" s="32">
        <f>[5]ent!$E$32</f>
        <v>8674040</v>
      </c>
      <c r="F32" s="32"/>
      <c r="G32" s="32">
        <f>[5]ent!$G$32</f>
        <v>8258910</v>
      </c>
      <c r="H32" s="15"/>
      <c r="I32" s="15">
        <f t="shared" ref="I32:I37" si="0">G32-E32</f>
        <v>-415130</v>
      </c>
    </row>
    <row r="33" spans="1:9" ht="18" customHeight="1">
      <c r="A33" s="14" t="s">
        <v>19</v>
      </c>
      <c r="B33" s="15"/>
      <c r="C33" s="32">
        <f>[5]ent!$C$33</f>
        <v>8973517</v>
      </c>
      <c r="D33" s="15"/>
      <c r="E33" s="32">
        <f>[5]ent!$E$33</f>
        <v>8973517</v>
      </c>
      <c r="F33" s="32"/>
      <c r="G33" s="32">
        <f>[5]ent!$G$33</f>
        <v>9224415</v>
      </c>
      <c r="H33" s="15"/>
      <c r="I33" s="15">
        <f t="shared" si="0"/>
        <v>250898</v>
      </c>
    </row>
    <row r="34" spans="1:9" ht="18" customHeight="1">
      <c r="A34" s="14" t="s">
        <v>20</v>
      </c>
      <c r="B34" s="15"/>
      <c r="C34" s="32">
        <f>[5]ent!$C$34</f>
        <v>2507083</v>
      </c>
      <c r="D34" s="15"/>
      <c r="E34" s="32">
        <f>[5]ent!$E$34</f>
        <v>2507083</v>
      </c>
      <c r="F34" s="32"/>
      <c r="G34" s="32">
        <f>[5]ent!$G$34</f>
        <v>2705568</v>
      </c>
      <c r="H34" s="15"/>
      <c r="I34" s="15">
        <f t="shared" si="0"/>
        <v>198485</v>
      </c>
    </row>
    <row r="35" spans="1:9" ht="18" customHeight="1">
      <c r="A35" s="14" t="s">
        <v>21</v>
      </c>
      <c r="B35" s="15"/>
      <c r="C35" s="32">
        <f>[5]ent!$C$35</f>
        <v>5827414</v>
      </c>
      <c r="D35" s="15"/>
      <c r="E35" s="32">
        <f>[5]ent!$E$35</f>
        <v>5827414</v>
      </c>
      <c r="F35" s="32"/>
      <c r="G35" s="32">
        <f>[5]ent!$G$35</f>
        <v>5837214</v>
      </c>
      <c r="H35" s="15"/>
      <c r="I35" s="15">
        <f t="shared" si="0"/>
        <v>9800</v>
      </c>
    </row>
    <row r="36" spans="1:9" ht="18" customHeight="1">
      <c r="A36" s="14" t="s">
        <v>22</v>
      </c>
      <c r="B36" s="15"/>
      <c r="C36" s="32">
        <f>[5]ent!$C$36</f>
        <v>1611582</v>
      </c>
      <c r="D36" s="15"/>
      <c r="E36" s="32">
        <f>[5]ent!$E$36</f>
        <v>1611582</v>
      </c>
      <c r="F36" s="32"/>
      <c r="G36" s="32">
        <f>[5]ent!$G$36</f>
        <v>1611582</v>
      </c>
      <c r="H36" s="15"/>
      <c r="I36" s="15">
        <f t="shared" si="0"/>
        <v>0</v>
      </c>
    </row>
    <row r="37" spans="1:9" ht="18" customHeight="1">
      <c r="A37" s="14" t="s">
        <v>24</v>
      </c>
      <c r="B37" s="15"/>
      <c r="C37" s="32">
        <f>[5]ent!$C$37</f>
        <v>365815</v>
      </c>
      <c r="D37" s="15"/>
      <c r="E37" s="32">
        <f>[5]ent!$E$37</f>
        <v>365815</v>
      </c>
      <c r="F37" s="32"/>
      <c r="G37" s="32">
        <f>[5]ent!$G$37</f>
        <v>365815</v>
      </c>
      <c r="H37" s="15"/>
      <c r="I37" s="15">
        <f t="shared" si="0"/>
        <v>0</v>
      </c>
    </row>
    <row r="38" spans="1:9" ht="18" customHeight="1">
      <c r="A38" s="14" t="s">
        <v>25</v>
      </c>
      <c r="B38" s="15"/>
      <c r="C38" s="32">
        <f>[5]ent!$C$38</f>
        <v>13500</v>
      </c>
      <c r="D38" s="15"/>
      <c r="E38" s="32">
        <f>[5]ent!$E$38</f>
        <v>13500</v>
      </c>
      <c r="F38" s="32"/>
      <c r="G38" s="32">
        <f>[5]ent!$G$38</f>
        <v>13500</v>
      </c>
      <c r="H38" s="15"/>
      <c r="I38" s="15">
        <v>0</v>
      </c>
    </row>
    <row r="39" spans="1:9">
      <c r="B39" s="15"/>
      <c r="C39" s="30"/>
      <c r="D39" s="15"/>
      <c r="E39" s="30"/>
      <c r="F39" s="32"/>
      <c r="G39" s="30"/>
      <c r="H39" s="15"/>
      <c r="I39" s="20"/>
    </row>
    <row r="40" spans="1:9" hidden="1">
      <c r="B40" s="15"/>
      <c r="C40" s="32"/>
      <c r="D40" s="15"/>
      <c r="E40" s="32"/>
      <c r="F40" s="32"/>
      <c r="G40" s="32"/>
      <c r="H40" s="15"/>
      <c r="I40" s="15"/>
    </row>
    <row r="41" spans="1:9" s="12" customFormat="1">
      <c r="A41" s="12" t="s">
        <v>39</v>
      </c>
      <c r="B41" s="13"/>
      <c r="C41" s="35">
        <f>SUM(C32:C38)</f>
        <v>27972951</v>
      </c>
      <c r="D41" s="13"/>
      <c r="E41" s="35">
        <f>SUM(E32:E38)</f>
        <v>27972951</v>
      </c>
      <c r="F41" s="31"/>
      <c r="G41" s="35">
        <f>SUM(G32:G38)</f>
        <v>28017004</v>
      </c>
      <c r="H41" s="13"/>
      <c r="I41" s="19">
        <f>G41-E41</f>
        <v>44053</v>
      </c>
    </row>
    <row r="42" spans="1:9">
      <c r="B42" s="15"/>
      <c r="C42" s="30"/>
      <c r="D42" s="15"/>
      <c r="E42" s="30"/>
      <c r="F42" s="32"/>
      <c r="G42" s="30"/>
      <c r="H42" s="15"/>
      <c r="I42" s="20"/>
    </row>
    <row r="43" spans="1:9">
      <c r="B43" s="15"/>
      <c r="C43" s="32"/>
      <c r="D43" s="15"/>
      <c r="E43" s="32"/>
      <c r="F43" s="32"/>
      <c r="G43" s="32"/>
      <c r="H43" s="15"/>
      <c r="I43" s="15"/>
    </row>
    <row r="44" spans="1:9" s="12" customFormat="1">
      <c r="A44" s="12" t="s">
        <v>40</v>
      </c>
      <c r="B44" s="13"/>
      <c r="C44" s="31"/>
      <c r="D44" s="13"/>
      <c r="E44" s="31"/>
      <c r="F44" s="31"/>
      <c r="G44" s="31"/>
      <c r="H44" s="13"/>
      <c r="I44" s="13"/>
    </row>
    <row r="45" spans="1:9" s="12" customFormat="1">
      <c r="A45" s="12" t="s">
        <v>41</v>
      </c>
      <c r="B45" s="13"/>
      <c r="C45" s="31">
        <f>C28-C41</f>
        <v>7761694</v>
      </c>
      <c r="D45" s="13"/>
      <c r="E45" s="31">
        <f>E28-E41</f>
        <v>7761694</v>
      </c>
      <c r="F45" s="31"/>
      <c r="G45" s="31">
        <f>G28-G41</f>
        <v>6265906</v>
      </c>
      <c r="H45" s="13"/>
      <c r="I45" s="17"/>
    </row>
    <row r="46" spans="1:9" ht="12" customHeight="1">
      <c r="B46" s="15"/>
      <c r="C46" s="32"/>
      <c r="D46" s="15"/>
      <c r="E46" s="32"/>
      <c r="F46" s="32"/>
      <c r="G46" s="32"/>
      <c r="H46" s="15"/>
      <c r="I46" s="16"/>
    </row>
    <row r="47" spans="1:9" s="12" customFormat="1">
      <c r="A47" s="12" t="s">
        <v>42</v>
      </c>
      <c r="B47" s="13"/>
      <c r="C47" s="31">
        <v>0</v>
      </c>
      <c r="D47" s="13"/>
      <c r="E47" s="31">
        <v>0</v>
      </c>
      <c r="F47" s="31"/>
      <c r="G47" s="31">
        <v>0</v>
      </c>
      <c r="H47" s="13"/>
      <c r="I47" s="17"/>
    </row>
    <row r="48" spans="1:9" s="12" customFormat="1" ht="21.75" customHeight="1">
      <c r="A48" s="12" t="s">
        <v>43</v>
      </c>
      <c r="B48" s="13"/>
      <c r="C48" s="33">
        <f>SUM(C45:C47)</f>
        <v>7761694</v>
      </c>
      <c r="D48" s="13"/>
      <c r="E48" s="33">
        <f>SUM(E45:E47)</f>
        <v>7761694</v>
      </c>
      <c r="F48" s="31"/>
      <c r="G48" s="33">
        <f>SUM(G45:G47)</f>
        <v>6265906</v>
      </c>
      <c r="H48" s="13"/>
      <c r="I48" s="17"/>
    </row>
    <row r="49" spans="1:9">
      <c r="B49" s="15"/>
      <c r="C49" s="32"/>
      <c r="D49" s="15"/>
      <c r="E49" s="32"/>
      <c r="F49" s="32"/>
      <c r="G49" s="32"/>
      <c r="H49" s="15"/>
      <c r="I49" s="16"/>
    </row>
    <row r="50" spans="1:9">
      <c r="B50" s="15"/>
      <c r="C50" s="32"/>
      <c r="D50" s="15"/>
      <c r="E50" s="32"/>
      <c r="F50" s="32"/>
      <c r="G50" s="32"/>
      <c r="H50" s="15"/>
      <c r="I50" s="15"/>
    </row>
    <row r="51" spans="1:9">
      <c r="A51" s="12" t="s">
        <v>31</v>
      </c>
      <c r="C51" s="38"/>
      <c r="E51" s="38"/>
      <c r="F51" s="38"/>
      <c r="G51" s="38"/>
    </row>
    <row r="52" spans="1:9" ht="18" customHeight="1">
      <c r="A52" s="14" t="s">
        <v>9</v>
      </c>
      <c r="B52" s="15"/>
      <c r="C52" s="32">
        <f>[5]ent!$C$52</f>
        <v>95889332</v>
      </c>
      <c r="D52" s="15"/>
      <c r="E52" s="32">
        <f>[5]ent!$E$52</f>
        <v>95889332</v>
      </c>
      <c r="F52" s="32"/>
      <c r="G52" s="32">
        <f>[5]ent!$G$52</f>
        <v>100477604</v>
      </c>
      <c r="H52" s="15"/>
      <c r="I52" s="22"/>
    </row>
    <row r="53" spans="1:9" ht="18" customHeight="1">
      <c r="A53" s="14" t="s">
        <v>10</v>
      </c>
      <c r="B53" s="15"/>
      <c r="C53" s="32">
        <f>[5]ent!$C$53</f>
        <v>3188522</v>
      </c>
      <c r="D53" s="15"/>
      <c r="E53" s="32">
        <f>[5]ent!$E$53</f>
        <v>3188522</v>
      </c>
      <c r="F53" s="32"/>
      <c r="G53" s="32">
        <f>[5]ent!$G$53</f>
        <v>3145277</v>
      </c>
      <c r="I53" s="22"/>
    </row>
    <row r="54" spans="1:9" ht="18" customHeight="1">
      <c r="A54" s="14" t="s">
        <v>11</v>
      </c>
      <c r="B54" s="15"/>
      <c r="C54" s="32">
        <f>[5]ent!$C$54</f>
        <v>5246465</v>
      </c>
      <c r="D54" s="15"/>
      <c r="E54" s="32">
        <f>[5]ent!$E$54</f>
        <v>5246465</v>
      </c>
      <c r="F54" s="32"/>
      <c r="G54" s="32">
        <f>[5]ent!$G$54</f>
        <v>7575526</v>
      </c>
      <c r="I54" s="22"/>
    </row>
    <row r="55" spans="1:9" s="12" customFormat="1" ht="18" customHeight="1">
      <c r="A55" s="12" t="s">
        <v>12</v>
      </c>
      <c r="B55" s="13"/>
      <c r="C55" s="31">
        <f>[5]ent!$C$55</f>
        <v>15285807</v>
      </c>
      <c r="D55" s="13"/>
      <c r="E55" s="31">
        <f>[5]ent!$E$55</f>
        <v>15285807</v>
      </c>
      <c r="F55" s="31"/>
      <c r="G55" s="31">
        <f>[5]ent!$G$55</f>
        <v>8922526</v>
      </c>
      <c r="I55" s="23"/>
    </row>
    <row r="56" spans="1:9" hidden="1">
      <c r="A56" s="12" t="s">
        <v>44</v>
      </c>
      <c r="B56" s="15"/>
      <c r="C56" s="30">
        <f>SUM(C52:C55)</f>
        <v>119610126</v>
      </c>
      <c r="D56" s="15"/>
      <c r="E56" s="20">
        <f>SUM(E52:E55)</f>
        <v>119610126</v>
      </c>
      <c r="F56" s="15"/>
      <c r="G56" s="30">
        <f>SUM(G52:G55)</f>
        <v>120120933</v>
      </c>
      <c r="I56" s="22"/>
    </row>
    <row r="57" spans="1:9">
      <c r="B57" s="15"/>
      <c r="C57" s="32"/>
      <c r="D57" s="15"/>
      <c r="E57" s="15"/>
      <c r="F57" s="15"/>
      <c r="G57" s="15"/>
      <c r="H57" s="15"/>
      <c r="I57" s="15"/>
    </row>
    <row r="58" spans="1:9">
      <c r="B58" s="15"/>
      <c r="C58" s="32"/>
      <c r="D58" s="15"/>
      <c r="E58" s="15"/>
      <c r="F58" s="15"/>
      <c r="G58" s="15"/>
      <c r="H58" s="15"/>
      <c r="I58" s="15"/>
    </row>
    <row r="59" spans="1:9">
      <c r="B59" s="15"/>
      <c r="C59" s="32"/>
      <c r="D59" s="15"/>
      <c r="E59" s="15"/>
      <c r="F59" s="15"/>
      <c r="G59" s="15"/>
      <c r="H59" s="15"/>
      <c r="I59" s="15"/>
    </row>
    <row r="60" spans="1:9">
      <c r="B60" s="15"/>
      <c r="C60" s="32"/>
      <c r="D60" s="15"/>
      <c r="E60" s="15"/>
      <c r="F60" s="15"/>
      <c r="G60" s="15"/>
      <c r="H60" s="15"/>
      <c r="I60" s="15"/>
    </row>
    <row r="61" spans="1:9">
      <c r="B61" s="15"/>
      <c r="C61" s="32"/>
      <c r="D61" s="15"/>
      <c r="E61" s="15"/>
      <c r="F61" s="15"/>
      <c r="G61" s="15"/>
      <c r="H61" s="15"/>
      <c r="I61" s="15"/>
    </row>
    <row r="62" spans="1:9" ht="12" customHeight="1"/>
    <row r="63" spans="1:9" ht="12" customHeight="1"/>
    <row r="64" spans="1:9" ht="12" customHeight="1">
      <c r="C64" s="38"/>
    </row>
    <row r="65" spans="1:3">
      <c r="C65" s="38"/>
    </row>
    <row r="66" spans="1:3" s="6" customFormat="1" ht="12.75">
      <c r="A66" s="39" t="s">
        <v>49</v>
      </c>
    </row>
    <row r="67" spans="1:3" s="6" customFormat="1" ht="12.75">
      <c r="A67" s="39"/>
    </row>
    <row r="68" spans="1:3" s="6" customFormat="1" ht="12.75">
      <c r="A68" s="39"/>
    </row>
    <row r="69" spans="1:3" s="6" customFormat="1" ht="12.75">
      <c r="A69" s="39"/>
    </row>
  </sheetData>
  <phoneticPr fontId="2" type="noConversion"/>
  <printOptions horizontalCentered="1"/>
  <pageMargins left="0.75" right="0.75" top="0.75" bottom="0.75" header="0.5" footer="0.94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A</vt:lpstr>
      <vt:lpstr>Exhibit B</vt:lpstr>
    </vt:vector>
  </TitlesOfParts>
  <Company>SCP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</dc:creator>
  <cp:lastModifiedBy>stacy</cp:lastModifiedBy>
  <cp:lastPrinted>2009-11-23T17:06:21Z</cp:lastPrinted>
  <dcterms:created xsi:type="dcterms:W3CDTF">2006-12-14T20:28:50Z</dcterms:created>
  <dcterms:modified xsi:type="dcterms:W3CDTF">2009-11-23T20:45:02Z</dcterms:modified>
</cp:coreProperties>
</file>